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LÍQUIDOS DE GAS NATURAL" sheetId="15297" r:id="rId1"/>
    <sheet name="LÍQUIDOS DE GAS NATURAL 21-22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21-22'!$D$13:$E$18</definedName>
    <definedName name="_xlnm.Print_Area" localSheetId="0">'LÍQUIDOS DE GAS NATURAL'!$D$4:$IU$77</definedName>
    <definedName name="_xlnm.Print_Area" localSheetId="1">'LÍQUIDOS DE GAS NATURAL 21-22'!$D$4:$AU$77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18" i="15298" l="1"/>
  <c r="AT20" i="15298"/>
  <c r="AU19" i="15298"/>
  <c r="AU17" i="15298"/>
  <c r="AU16" i="15298"/>
  <c r="AU15" i="15298"/>
  <c r="AU14" i="15298"/>
  <c r="AT22" i="15298" l="1"/>
  <c r="AS20" i="15298"/>
  <c r="AS18" i="15298"/>
  <c r="AU20" i="15298"/>
  <c r="AR20" i="15298"/>
  <c r="AR18" i="15298"/>
  <c r="AR22" i="15298" s="1"/>
  <c r="AQ20" i="15298"/>
  <c r="AQ18" i="15298"/>
  <c r="AP20" i="15298"/>
  <c r="AP18" i="15298"/>
  <c r="AO20" i="15298"/>
  <c r="AO18" i="15298"/>
  <c r="AN20" i="15298"/>
  <c r="AN18" i="15298"/>
  <c r="AM20" i="15298"/>
  <c r="AM18" i="15298"/>
  <c r="AL18" i="15298"/>
  <c r="AL20" i="15298"/>
  <c r="AK20" i="15298"/>
  <c r="AK18" i="15298"/>
  <c r="AJ20" i="15298"/>
  <c r="AJ18" i="15298"/>
  <c r="AS22" i="15298" l="1"/>
  <c r="AU18" i="15298"/>
  <c r="AQ22" i="15298"/>
  <c r="AP22" i="15298"/>
  <c r="AO22" i="15298"/>
  <c r="AJ22" i="15298"/>
  <c r="AL22" i="15298"/>
  <c r="AN22" i="15298"/>
  <c r="AM22" i="15298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U22" i="15298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P22" i="15297" s="1"/>
  <c r="IO18" i="15297"/>
  <c r="IO20" i="15297"/>
  <c r="IN18" i="15297"/>
  <c r="IN20" i="15297"/>
  <c r="IM18" i="15297"/>
  <c r="IM20" i="15297"/>
  <c r="IM22" i="15297" s="1"/>
  <c r="IL18" i="15297"/>
  <c r="IL20" i="15297"/>
  <c r="IK20" i="15297"/>
  <c r="IK18" i="15297"/>
  <c r="IK22" i="15297" s="1"/>
  <c r="IJ18" i="15297"/>
  <c r="IJ20" i="15297"/>
  <c r="II18" i="15297"/>
  <c r="II20" i="15297"/>
  <c r="IH17" i="15297"/>
  <c r="IH15" i="15297"/>
  <c r="IH16" i="15297"/>
  <c r="IH20" i="15297"/>
  <c r="IG20" i="15297"/>
  <c r="IG18" i="15297"/>
  <c r="IG22" i="15297" s="1"/>
  <c r="IF17" i="15297"/>
  <c r="IF16" i="15297"/>
  <c r="IF15" i="15297"/>
  <c r="IF20" i="15297"/>
  <c r="IE17" i="15297"/>
  <c r="IE16" i="15297"/>
  <c r="IE15" i="15297"/>
  <c r="IE20" i="15297"/>
  <c r="ID17" i="15297"/>
  <c r="ID16" i="15297"/>
  <c r="ID15" i="15297"/>
  <c r="ID18" i="15297" s="1"/>
  <c r="ID22" i="15297" s="1"/>
  <c r="ID20" i="15297"/>
  <c r="IC17" i="15297"/>
  <c r="IC16" i="15297"/>
  <c r="IC15" i="15297"/>
  <c r="IC20" i="15297"/>
  <c r="IB17" i="15297"/>
  <c r="IB15" i="15297"/>
  <c r="IB16" i="15297"/>
  <c r="IB20" i="15297"/>
  <c r="IA20" i="15297"/>
  <c r="IA18" i="15297"/>
  <c r="IA22" i="15297" s="1"/>
  <c r="HZ20" i="15297"/>
  <c r="HZ18" i="15297"/>
  <c r="HZ22" i="15297" s="1"/>
  <c r="HY20" i="15297"/>
  <c r="HY18" i="15297"/>
  <c r="HY22" i="15297" s="1"/>
  <c r="HX18" i="15297"/>
  <c r="HX20" i="15297"/>
  <c r="HW20" i="15297"/>
  <c r="HW18" i="15297"/>
  <c r="HV20" i="15297"/>
  <c r="HV18" i="15297"/>
  <c r="HV22" i="15297" s="1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2" i="15297" s="1"/>
  <c r="HR20" i="15297"/>
  <c r="HQ20" i="15297"/>
  <c r="HQ18" i="15297"/>
  <c r="HQ22" i="15297" s="1"/>
  <c r="HP20" i="15297"/>
  <c r="HP18" i="15297"/>
  <c r="HO20" i="15297"/>
  <c r="HO18" i="15297"/>
  <c r="HN20" i="15297"/>
  <c r="HN22" i="15297" s="1"/>
  <c r="HN18" i="15297"/>
  <c r="HM20" i="15297"/>
  <c r="HM18" i="15297"/>
  <c r="HM22" i="15297" s="1"/>
  <c r="HL20" i="15297"/>
  <c r="HL18" i="15297"/>
  <c r="HK20" i="15297"/>
  <c r="HK18" i="15297"/>
  <c r="HJ20" i="15297"/>
  <c r="HJ18" i="15297"/>
  <c r="GW18" i="15297"/>
  <c r="GW20" i="15297"/>
  <c r="HI20" i="15297"/>
  <c r="HI18" i="15297"/>
  <c r="HH20" i="15297"/>
  <c r="HG20" i="15297"/>
  <c r="HH18" i="15297"/>
  <c r="HG18" i="15297"/>
  <c r="HF20" i="15297"/>
  <c r="HF18" i="15297"/>
  <c r="HE20" i="15297"/>
  <c r="HE18" i="15297"/>
  <c r="GS20" i="15297"/>
  <c r="GT20" i="15297"/>
  <c r="GU20" i="15297"/>
  <c r="GU22" i="15297" s="1"/>
  <c r="GV20" i="15297"/>
  <c r="GX20" i="15297"/>
  <c r="GY20" i="15297"/>
  <c r="GZ20" i="15297"/>
  <c r="HA20" i="15297"/>
  <c r="HB20" i="15297"/>
  <c r="HC20" i="15297"/>
  <c r="HD20" i="15297"/>
  <c r="GS18" i="15297"/>
  <c r="GT18" i="15297"/>
  <c r="GU18" i="15297"/>
  <c r="GV18" i="15297"/>
  <c r="GX18" i="15297"/>
  <c r="GY18" i="15297"/>
  <c r="GY22" i="15297" s="1"/>
  <c r="GZ18" i="15297"/>
  <c r="GZ22" i="15297" s="1"/>
  <c r="HA18" i="15297"/>
  <c r="HB18" i="15297"/>
  <c r="HC18" i="15297"/>
  <c r="HD18" i="15297"/>
  <c r="HD22" i="15297" s="1"/>
  <c r="GR20" i="15297"/>
  <c r="GR18" i="15297"/>
  <c r="IJ22" i="15297" l="1"/>
  <c r="IF18" i="15297"/>
  <c r="IF22" i="15297" s="1"/>
  <c r="GR22" i="15297"/>
  <c r="GT22" i="15297"/>
  <c r="HH22" i="15297"/>
  <c r="HC22" i="15297"/>
  <c r="HB22" i="15297"/>
  <c r="GS22" i="15297"/>
  <c r="HJ22" i="15297"/>
  <c r="GV22" i="15297"/>
  <c r="HI22" i="15297"/>
  <c r="HL22" i="15297"/>
  <c r="IL22" i="15297"/>
  <c r="IN22" i="15297"/>
  <c r="HG22" i="15297"/>
  <c r="GW22" i="15297"/>
  <c r="HK22" i="15297"/>
  <c r="IB18" i="15297"/>
  <c r="IB22" i="15297" s="1"/>
  <c r="IH18" i="15297"/>
  <c r="IH22" i="15297" s="1"/>
  <c r="GX22" i="15297"/>
  <c r="HA22" i="15297"/>
  <c r="IE18" i="15297"/>
  <c r="IE22" i="15297" s="1"/>
  <c r="HE22" i="15297"/>
  <c r="HP22" i="15297"/>
  <c r="HX22" i="15297"/>
  <c r="IO22" i="15297"/>
  <c r="IQ22" i="15297"/>
  <c r="IS22" i="15297"/>
  <c r="HF22" i="15297"/>
  <c r="HO22" i="15297"/>
  <c r="HW22" i="15297"/>
  <c r="IC18" i="15297"/>
  <c r="IC22" i="15297" s="1"/>
  <c r="II22" i="15297"/>
  <c r="IR22" i="15297"/>
  <c r="AD22" i="15298"/>
  <c r="X22" i="15298"/>
  <c r="P18" i="15298"/>
  <c r="P22" i="15298" s="1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<sst xmlns="http://schemas.openxmlformats.org/spreadsheetml/2006/main" count="336" uniqueCount="53">
  <si>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</si>
  <si>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</si>
  <si>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</si>
  <si>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</si>
  <si>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</si>
  <si>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</si>
  <si>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</si>
  <si>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</si>
  <si>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</si>
  <si>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</si>
  <si>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</si>
  <si>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</si>
  <si>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</si>
  <si>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</si>
  <si>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</si>
  <si>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</si>
  <si>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</si>
  <si>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</si>
  <si>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</si>
  <si>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</si>
  <si>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</si>
  <si>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</si>
  <si>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</si>
  <si>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</si>
  <si>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</si>
  <si>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</si>
  <si>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</si>
  <si>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</si>
  <si>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</si>
  <si>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</si>
  <si>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</si>
  <si>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</si>
  <si>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</si>
  <si>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</si>
  <si>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</si>
  <si>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</si>
  <si>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</si>
  <si>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</si>
  <si>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</si>
  <si>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</si>
  <si>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</si>
  <si>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</si>
  <si>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</si>
  <si>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</si>
  <si>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</si>
  <si>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</si>
  <si>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</si>
  <si>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</si>
  <si>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</si>
  <si>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</si>
  <si>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</si>
  <si>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MAYO 2022</t>
  </si>
  <si>
    <t>DIFERENCIA MAY22-ABR22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</si>
</sst>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9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12" fillId="12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2" fillId="12" borderId="2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186368"/>
        <c:axId val="78188544"/>
        <c:axId val="0"/>
      </c:bar3DChart>
      <c:dateAx>
        <c:axId val="78186368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8188544"/>
        <c:crosses val="autoZero"/>
        <c:auto val="1"/>
        <c:lblOffset val="100"/>
        <c:baseTimeUnit val="months"/>
      </c:dateAx>
      <c:valAx>
        <c:axId val="78188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186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23837576271445265"/>
          <c:w val="0.88232156999332434"/>
          <c:h val="0.6622413897164530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21-22'!$AI$1:$AT$1</c:f>
              <c:numCache>
                <c:formatCode>mmm\-yy</c:formatCode>
                <c:ptCount val="12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</c:numCache>
            </c:numRef>
          </c:cat>
          <c:val>
            <c:numRef>
              <c:f>'LÍQUIDOS DE GAS NATURAL 21-22'!$AI$22:$AT$22</c:f>
              <c:numCache>
                <c:formatCode>#,##0</c:formatCode>
                <c:ptCount val="12"/>
                <c:pt idx="0">
                  <c:v>82699.833333333328</c:v>
                </c:pt>
                <c:pt idx="1">
                  <c:v>79661.290322580666</c:v>
                </c:pt>
                <c:pt idx="2">
                  <c:v>84171.548387096773</c:v>
                </c:pt>
                <c:pt idx="3">
                  <c:v>86994</c:v>
                </c:pt>
                <c:pt idx="4">
                  <c:v>85260</c:v>
                </c:pt>
                <c:pt idx="5">
                  <c:v>84354</c:v>
                </c:pt>
                <c:pt idx="6">
                  <c:v>84106</c:v>
                </c:pt>
                <c:pt idx="7">
                  <c:v>85714.354838709682</c:v>
                </c:pt>
                <c:pt idx="8">
                  <c:v>85063</c:v>
                </c:pt>
                <c:pt idx="9">
                  <c:v>84523.548387096787</c:v>
                </c:pt>
                <c:pt idx="10">
                  <c:v>83649</c:v>
                </c:pt>
                <c:pt idx="11">
                  <c:v>83107.387096774197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487168"/>
        <c:axId val="80489088"/>
        <c:axId val="0"/>
      </c:bar3DChart>
      <c:dateAx>
        <c:axId val="80487168"/>
        <c:scaling>
          <c:orientation val="minMax"/>
          <c:max val="44682"/>
          <c:min val="44348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0489088"/>
        <c:crosses val="autoZero"/>
        <c:auto val="1"/>
        <c:lblOffset val="100"/>
        <c:baseTimeUnit val="months"/>
      </c:dateAx>
      <c:valAx>
        <c:axId val="80489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0487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xmlns="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605117</xdr:colOff>
      <xdr:row>25</xdr:row>
      <xdr:rowOff>193033</xdr:rowOff>
    </xdr:from>
    <xdr:to>
      <xdr:col>43</xdr:col>
      <xdr:colOff>702914</xdr:colOff>
      <xdr:row>60</xdr:row>
      <xdr:rowOff>67409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xmlns="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219" width="15.7109375" style="1" hidden="1" customWidth="1"/>
    <col min="220" max="231" width="18.7109375" style="1" hidden="1" customWidth="1"/>
    <col min="232" max="240" width="19.85546875" style="1" hidden="1" customWidth="1"/>
    <col min="241" max="241" width="16.85546875" style="1" hidden="1" customWidth="1"/>
    <col min="242" max="242" width="15.85546875" style="1" customWidth="1"/>
    <col min="243" max="243" width="16.7109375" style="1" customWidth="1"/>
    <col min="244" max="244" width="18.5703125" style="1" customWidth="1"/>
    <col min="245" max="245" width="16" style="1" customWidth="1"/>
    <col min="246" max="246" width="15.5703125" style="1" customWidth="1"/>
    <col min="247" max="247" width="16.5703125" style="1" customWidth="1"/>
    <col min="248" max="249" width="15.140625" style="1" customWidth="1"/>
    <col min="250" max="250" width="13.42578125" style="1" customWidth="1"/>
    <col min="251" max="251" width="16.140625" style="1" customWidth="1"/>
    <col min="252" max="252" width="14.28515625" style="1" customWidth="1"/>
    <col min="253" max="254" width="14.42578125" style="1" customWidth="1"/>
    <col min="255" max="255" width="17.85546875" style="1" customWidth="1"/>
    <col min="256" max="16384" width="11.42578125" style="1"/>
  </cols>
  <sheetData>
    <row r="1" spans="1:256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35">
      <c r="B4" s="223" t="s">
        <v>44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3"/>
      <c r="EL4" s="223"/>
      <c r="EM4" s="223"/>
      <c r="EN4" s="223"/>
      <c r="EO4" s="223"/>
      <c r="EP4" s="223"/>
      <c r="EQ4" s="223"/>
      <c r="ER4" s="223"/>
      <c r="ES4" s="223"/>
      <c r="ET4" s="223"/>
      <c r="EU4" s="223"/>
      <c r="EV4" s="223"/>
      <c r="EW4" s="223"/>
      <c r="EX4" s="223"/>
      <c r="EY4" s="223"/>
      <c r="EZ4" s="223"/>
      <c r="FA4" s="223"/>
      <c r="FB4" s="223"/>
      <c r="FC4" s="223"/>
      <c r="FD4" s="223"/>
      <c r="FE4" s="223"/>
      <c r="FF4" s="223"/>
      <c r="FG4" s="223"/>
      <c r="FH4" s="223"/>
      <c r="FI4" s="223"/>
      <c r="FJ4" s="223"/>
      <c r="FK4" s="223"/>
      <c r="FL4" s="223"/>
      <c r="FM4" s="223"/>
      <c r="FN4" s="223"/>
      <c r="FO4" s="223"/>
      <c r="FP4" s="223"/>
      <c r="FQ4" s="223"/>
      <c r="FR4" s="223"/>
      <c r="FS4" s="223"/>
      <c r="FT4" s="223"/>
      <c r="FU4" s="223"/>
      <c r="FV4" s="223"/>
      <c r="FW4" s="223"/>
      <c r="FX4" s="223"/>
      <c r="FY4" s="223"/>
      <c r="FZ4" s="223"/>
      <c r="GA4" s="223"/>
      <c r="GB4" s="223"/>
      <c r="GC4" s="223"/>
      <c r="GD4" s="223"/>
      <c r="GE4" s="223"/>
      <c r="GF4" s="223"/>
      <c r="GG4" s="223"/>
      <c r="GH4" s="223"/>
      <c r="GI4" s="223"/>
      <c r="GJ4" s="223"/>
      <c r="GK4" s="223"/>
      <c r="GL4" s="223"/>
      <c r="GM4" s="223"/>
      <c r="GN4" s="223"/>
      <c r="GO4" s="223"/>
      <c r="GP4" s="223"/>
      <c r="GQ4" s="223"/>
      <c r="GR4" s="223"/>
      <c r="GS4" s="223"/>
      <c r="GT4" s="223"/>
      <c r="GU4" s="223"/>
      <c r="GV4" s="223"/>
      <c r="GW4" s="223"/>
      <c r="GX4" s="223"/>
      <c r="GY4" s="223"/>
      <c r="GZ4" s="223"/>
      <c r="HA4" s="223"/>
      <c r="HB4" s="223"/>
      <c r="HC4" s="223"/>
      <c r="HD4" s="223"/>
      <c r="HE4" s="223"/>
      <c r="HF4" s="223"/>
      <c r="HG4" s="223"/>
      <c r="HH4" s="223"/>
      <c r="HI4" s="223"/>
      <c r="HJ4" s="223"/>
      <c r="HK4" s="223"/>
      <c r="HL4" s="223"/>
      <c r="HM4" s="223"/>
      <c r="HN4" s="223"/>
      <c r="HO4" s="223"/>
      <c r="HP4" s="223"/>
      <c r="HQ4" s="223"/>
      <c r="HR4" s="223"/>
      <c r="HS4" s="223"/>
      <c r="HT4" s="223"/>
      <c r="HU4" s="223"/>
      <c r="HV4" s="223"/>
      <c r="HW4" s="223"/>
      <c r="HX4" s="223"/>
      <c r="HY4" s="223"/>
      <c r="HZ4" s="223"/>
      <c r="IA4" s="223"/>
      <c r="IB4" s="223"/>
      <c r="IC4" s="223"/>
      <c r="ID4" s="223"/>
      <c r="IE4" s="223"/>
      <c r="IF4" s="223"/>
      <c r="IG4" s="223"/>
      <c r="IH4" s="223"/>
      <c r="II4" s="223"/>
      <c r="IJ4" s="223"/>
      <c r="IK4" s="223"/>
      <c r="IL4" s="223"/>
      <c r="IM4" s="223"/>
      <c r="IN4" s="223"/>
      <c r="IO4" s="223"/>
      <c r="IP4" s="223"/>
      <c r="IQ4" s="223"/>
      <c r="IR4" s="223"/>
      <c r="IS4" s="223"/>
      <c r="IT4" s="223"/>
    </row>
    <row r="5" spans="1:256" ht="23.25" customHeight="1" x14ac:dyDescent="0.2">
      <c r="B5" s="222" t="s">
        <v>50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G5" s="222"/>
      <c r="DH5" s="222"/>
      <c r="DI5" s="222"/>
      <c r="DJ5" s="222"/>
      <c r="DK5" s="222"/>
      <c r="DL5" s="222"/>
      <c r="DM5" s="222"/>
      <c r="DN5" s="222"/>
      <c r="DO5" s="222"/>
      <c r="DP5" s="222"/>
      <c r="DQ5" s="222"/>
      <c r="DR5" s="222"/>
      <c r="DS5" s="222"/>
      <c r="DT5" s="222"/>
      <c r="DU5" s="222"/>
      <c r="DV5" s="222"/>
      <c r="DW5" s="222"/>
      <c r="DX5" s="222"/>
      <c r="DY5" s="222"/>
      <c r="DZ5" s="222"/>
      <c r="EA5" s="222"/>
      <c r="EB5" s="222"/>
      <c r="EC5" s="222"/>
      <c r="ED5" s="222"/>
      <c r="EE5" s="222"/>
      <c r="EF5" s="222"/>
      <c r="EG5" s="222"/>
      <c r="EH5" s="222"/>
      <c r="EI5" s="222"/>
      <c r="EJ5" s="222"/>
      <c r="EK5" s="222"/>
      <c r="EL5" s="222"/>
      <c r="EM5" s="222"/>
      <c r="EN5" s="222"/>
      <c r="EO5" s="222"/>
      <c r="EP5" s="222"/>
      <c r="EQ5" s="222"/>
      <c r="ER5" s="222"/>
      <c r="ES5" s="222"/>
      <c r="ET5" s="222"/>
      <c r="EU5" s="222"/>
      <c r="EV5" s="222"/>
      <c r="EW5" s="222"/>
      <c r="EX5" s="222"/>
      <c r="EY5" s="222"/>
      <c r="EZ5" s="222"/>
      <c r="FA5" s="222"/>
      <c r="FB5" s="222"/>
      <c r="FC5" s="222"/>
      <c r="FD5" s="222"/>
      <c r="FE5" s="222"/>
      <c r="FF5" s="222"/>
      <c r="FG5" s="222"/>
      <c r="FH5" s="222"/>
      <c r="FI5" s="222"/>
      <c r="FJ5" s="222"/>
      <c r="FK5" s="222"/>
      <c r="FL5" s="222"/>
      <c r="FM5" s="222"/>
      <c r="FN5" s="222"/>
      <c r="FO5" s="222"/>
      <c r="FP5" s="222"/>
      <c r="FQ5" s="222"/>
      <c r="FR5" s="222"/>
      <c r="FS5" s="222"/>
      <c r="FT5" s="222"/>
      <c r="FU5" s="222"/>
      <c r="FV5" s="222"/>
      <c r="FW5" s="222"/>
      <c r="FX5" s="222"/>
      <c r="FY5" s="222"/>
      <c r="FZ5" s="222"/>
      <c r="GA5" s="222"/>
      <c r="GB5" s="222"/>
      <c r="GC5" s="222"/>
      <c r="GD5" s="222"/>
      <c r="GE5" s="222"/>
      <c r="GF5" s="222"/>
      <c r="GG5" s="222"/>
      <c r="GH5" s="222"/>
      <c r="GI5" s="222"/>
      <c r="GJ5" s="222"/>
      <c r="GK5" s="222"/>
      <c r="GL5" s="222"/>
      <c r="GM5" s="222"/>
      <c r="GN5" s="222"/>
      <c r="GO5" s="222"/>
      <c r="GP5" s="222"/>
      <c r="GQ5" s="222"/>
      <c r="GR5" s="222"/>
      <c r="GS5" s="222"/>
      <c r="GT5" s="222"/>
      <c r="GU5" s="222"/>
      <c r="GV5" s="222"/>
      <c r="GW5" s="222"/>
      <c r="GX5" s="222"/>
      <c r="GY5" s="222"/>
      <c r="GZ5" s="222"/>
      <c r="HA5" s="222"/>
      <c r="HB5" s="222"/>
      <c r="HC5" s="222"/>
      <c r="HD5" s="222"/>
      <c r="HE5" s="222"/>
      <c r="HF5" s="222"/>
      <c r="HG5" s="222"/>
      <c r="HH5" s="222"/>
      <c r="HI5" s="222"/>
      <c r="HJ5" s="222"/>
      <c r="HK5" s="222"/>
      <c r="HL5" s="222"/>
      <c r="HM5" s="222"/>
      <c r="HN5" s="222"/>
      <c r="HO5" s="222"/>
      <c r="HP5" s="222"/>
      <c r="HQ5" s="222"/>
      <c r="HR5" s="222"/>
      <c r="HS5" s="222"/>
      <c r="HT5" s="222"/>
      <c r="HU5" s="222"/>
      <c r="HV5" s="222"/>
      <c r="HW5" s="222"/>
      <c r="HX5" s="222"/>
      <c r="HY5" s="222"/>
      <c r="HZ5" s="222"/>
      <c r="IA5" s="222"/>
      <c r="IB5" s="222"/>
      <c r="IC5" s="222"/>
      <c r="ID5" s="222"/>
      <c r="IE5" s="222"/>
      <c r="IF5" s="222"/>
      <c r="IG5" s="222"/>
      <c r="IH5" s="222"/>
      <c r="II5" s="222"/>
      <c r="IJ5" s="222"/>
      <c r="IK5" s="222"/>
      <c r="IL5" s="222"/>
      <c r="IM5" s="222"/>
      <c r="IN5" s="222"/>
      <c r="IO5" s="222"/>
      <c r="IP5" s="222"/>
      <c r="IQ5" s="222"/>
      <c r="IR5" s="222"/>
      <c r="IS5" s="222"/>
      <c r="IT5" s="222"/>
    </row>
    <row r="6" spans="1:256" ht="21" x14ac:dyDescent="0.35">
      <c r="B6" s="236" t="s">
        <v>46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  <c r="FN6" s="236"/>
      <c r="FO6" s="236"/>
      <c r="FP6" s="236"/>
      <c r="FQ6" s="236"/>
      <c r="FR6" s="236"/>
      <c r="FS6" s="236"/>
      <c r="FT6" s="236"/>
      <c r="FU6" s="236"/>
      <c r="FV6" s="236"/>
      <c r="FW6" s="236"/>
      <c r="FX6" s="236"/>
      <c r="FY6" s="236"/>
      <c r="FZ6" s="236"/>
      <c r="GA6" s="236"/>
      <c r="GB6" s="236"/>
      <c r="GC6" s="236"/>
      <c r="GD6" s="236"/>
      <c r="GE6" s="236"/>
      <c r="GF6" s="236"/>
      <c r="GG6" s="236"/>
      <c r="GH6" s="236"/>
      <c r="GI6" s="236"/>
      <c r="GJ6" s="236"/>
      <c r="GK6" s="236"/>
      <c r="GL6" s="236"/>
      <c r="GM6" s="236"/>
      <c r="GN6" s="236"/>
      <c r="GO6" s="236"/>
      <c r="GP6" s="236"/>
      <c r="GQ6" s="236"/>
      <c r="GR6" s="236"/>
      <c r="GS6" s="236"/>
      <c r="GT6" s="236"/>
      <c r="GU6" s="236"/>
      <c r="GV6" s="236"/>
      <c r="GW6" s="236"/>
      <c r="GX6" s="236"/>
      <c r="GY6" s="236"/>
      <c r="GZ6" s="236"/>
      <c r="HA6" s="236"/>
      <c r="HB6" s="236"/>
      <c r="HC6" s="236"/>
      <c r="HD6" s="236"/>
      <c r="HE6" s="236"/>
      <c r="HF6" s="236"/>
      <c r="HG6" s="236"/>
      <c r="HH6" s="236"/>
      <c r="HI6" s="236"/>
      <c r="HJ6" s="236"/>
      <c r="HK6" s="236"/>
      <c r="HL6" s="236"/>
      <c r="HM6" s="236"/>
      <c r="HN6" s="236"/>
      <c r="HO6" s="236"/>
      <c r="HP6" s="236"/>
      <c r="HQ6" s="236"/>
      <c r="HR6" s="236"/>
      <c r="HS6" s="236"/>
      <c r="HT6" s="236"/>
      <c r="HU6" s="236"/>
      <c r="HV6" s="236"/>
      <c r="HW6" s="236"/>
      <c r="HX6" s="236"/>
      <c r="HY6" s="236"/>
      <c r="HZ6" s="236"/>
      <c r="IA6" s="236"/>
      <c r="IB6" s="236"/>
      <c r="IC6" s="236"/>
      <c r="ID6" s="236"/>
      <c r="IE6" s="236"/>
      <c r="IF6" s="236"/>
      <c r="IG6" s="236"/>
      <c r="IH6" s="236"/>
      <c r="II6" s="236"/>
      <c r="IJ6" s="236"/>
      <c r="IK6" s="236"/>
      <c r="IL6" s="236"/>
      <c r="IM6" s="236"/>
      <c r="IN6" s="236"/>
      <c r="IO6" s="236"/>
      <c r="IP6" s="236"/>
      <c r="IQ6" s="236"/>
      <c r="IR6" s="236"/>
      <c r="IS6" s="236"/>
      <c r="IT6" s="236"/>
    </row>
    <row r="7" spans="1:256" ht="15.75" hidden="1" x14ac:dyDescent="0.2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75" hidden="1" x14ac:dyDescent="0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75" hidden="1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75" hidden="1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25">
      <c r="A12" s="1"/>
      <c r="B12" s="5"/>
      <c r="C12" s="5"/>
      <c r="D12" s="224"/>
      <c r="E12" s="225"/>
      <c r="F12" s="249">
        <v>1999</v>
      </c>
      <c r="G12" s="249"/>
      <c r="H12" s="249"/>
      <c r="I12" s="249"/>
      <c r="J12" s="249"/>
      <c r="K12" s="249"/>
      <c r="L12" s="249"/>
      <c r="M12" s="249"/>
      <c r="N12" s="246">
        <v>2000</v>
      </c>
      <c r="O12" s="247"/>
      <c r="P12" s="247"/>
      <c r="Q12" s="247"/>
      <c r="R12" s="247"/>
      <c r="S12" s="247"/>
      <c r="T12" s="247"/>
      <c r="U12" s="248"/>
      <c r="V12" s="85">
        <v>2001</v>
      </c>
      <c r="W12" s="85"/>
      <c r="X12" s="85"/>
      <c r="Y12" s="85"/>
      <c r="Z12" s="85"/>
      <c r="AA12" s="85"/>
      <c r="AB12" s="85"/>
      <c r="AC12" s="255">
        <v>2001</v>
      </c>
      <c r="AD12" s="255"/>
      <c r="AE12" s="255"/>
      <c r="AF12" s="255"/>
      <c r="AG12" s="255"/>
      <c r="AH12" s="227">
        <v>2002</v>
      </c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54">
        <v>2003</v>
      </c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0">
        <v>2004</v>
      </c>
      <c r="BG12" s="250"/>
      <c r="BH12" s="250"/>
      <c r="BI12" s="250"/>
      <c r="BJ12" s="250"/>
      <c r="BK12" s="250"/>
      <c r="BL12" s="250"/>
      <c r="BM12" s="250"/>
      <c r="BN12" s="250"/>
      <c r="BO12" s="250"/>
      <c r="BP12" s="240">
        <v>2005</v>
      </c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26">
        <v>2006</v>
      </c>
      <c r="CC12" s="226"/>
      <c r="CD12" s="226"/>
      <c r="CE12" s="226"/>
      <c r="CF12" s="226"/>
      <c r="CG12" s="226"/>
      <c r="CH12" s="226"/>
      <c r="CI12" s="226"/>
      <c r="CJ12" s="226"/>
      <c r="CK12" s="226"/>
      <c r="CL12" s="241">
        <v>2007</v>
      </c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39">
        <v>2008</v>
      </c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42">
        <v>2009</v>
      </c>
      <c r="DK12" s="242"/>
      <c r="DL12" s="242"/>
      <c r="DM12" s="242"/>
      <c r="DN12" s="242"/>
      <c r="DO12" s="242"/>
      <c r="DP12" s="242"/>
      <c r="DQ12" s="242"/>
      <c r="DR12" s="242"/>
      <c r="DS12" s="242"/>
      <c r="DT12" s="242"/>
      <c r="DU12" s="242"/>
      <c r="DV12" s="228">
        <v>2010</v>
      </c>
      <c r="DW12" s="228"/>
      <c r="DX12" s="228"/>
      <c r="DY12" s="228"/>
      <c r="DZ12" s="228"/>
      <c r="EA12" s="228"/>
      <c r="EB12" s="228"/>
      <c r="EC12" s="228"/>
      <c r="ED12" s="228"/>
      <c r="EE12" s="228"/>
      <c r="EF12" s="228"/>
      <c r="EG12" s="228"/>
      <c r="EH12" s="87"/>
      <c r="EI12" s="87">
        <v>2011</v>
      </c>
      <c r="EJ12" s="87"/>
      <c r="EK12" s="87"/>
      <c r="EL12" s="87"/>
      <c r="EM12" s="87"/>
      <c r="EN12" s="87"/>
      <c r="EO12" s="228">
        <v>2011</v>
      </c>
      <c r="EP12" s="228"/>
      <c r="EQ12" s="228"/>
      <c r="ER12" s="231">
        <v>2012</v>
      </c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>
        <v>2013</v>
      </c>
      <c r="FE12" s="231"/>
      <c r="FF12" s="231"/>
      <c r="FG12" s="231"/>
      <c r="FH12" s="231"/>
      <c r="FI12" s="231"/>
      <c r="FJ12" s="231"/>
      <c r="FK12" s="231"/>
      <c r="FL12" s="231"/>
      <c r="FM12" s="231"/>
      <c r="FN12" s="231"/>
      <c r="FO12" s="231"/>
      <c r="FP12" s="238">
        <v>2014</v>
      </c>
      <c r="FQ12" s="238"/>
      <c r="FR12" s="238"/>
      <c r="FS12" s="238"/>
      <c r="FT12" s="238"/>
      <c r="FU12" s="238"/>
      <c r="FV12" s="238"/>
      <c r="FW12" s="238"/>
      <c r="FX12" s="238"/>
      <c r="FY12" s="238"/>
      <c r="FZ12" s="238"/>
      <c r="GA12" s="238"/>
      <c r="GB12" s="238">
        <v>2015</v>
      </c>
      <c r="GC12" s="238"/>
      <c r="GD12" s="238"/>
      <c r="GE12" s="238"/>
      <c r="GF12" s="238"/>
      <c r="GG12" s="238"/>
      <c r="GH12" s="238"/>
      <c r="GI12" s="238"/>
      <c r="GJ12" s="238"/>
      <c r="GK12" s="238"/>
      <c r="GL12" s="238"/>
      <c r="GM12" s="238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29">
        <v>2016</v>
      </c>
      <c r="GY12" s="230"/>
      <c r="GZ12" s="237">
        <v>2017</v>
      </c>
      <c r="HA12" s="237"/>
      <c r="HB12" s="237"/>
      <c r="HC12" s="237"/>
      <c r="HD12" s="237"/>
      <c r="HE12" s="237"/>
      <c r="HF12" s="237"/>
      <c r="HG12" s="237"/>
      <c r="HH12" s="237"/>
      <c r="HI12" s="237"/>
      <c r="HJ12" s="237"/>
      <c r="HK12" s="237"/>
      <c r="HL12" s="232">
        <v>2018</v>
      </c>
      <c r="HM12" s="233"/>
      <c r="HN12" s="233"/>
      <c r="HO12" s="233"/>
      <c r="HP12" s="233"/>
      <c r="HQ12" s="233"/>
      <c r="HR12" s="233"/>
      <c r="HS12" s="233"/>
      <c r="HT12" s="233"/>
      <c r="HU12" s="233"/>
      <c r="HV12" s="233"/>
      <c r="HW12" s="234"/>
      <c r="HX12" s="235">
        <v>2019</v>
      </c>
      <c r="HY12" s="235"/>
      <c r="HZ12" s="235"/>
      <c r="IA12" s="235"/>
      <c r="IB12" s="235"/>
      <c r="IC12" s="235"/>
      <c r="ID12" s="235"/>
      <c r="IE12" s="235"/>
      <c r="IF12" s="235"/>
      <c r="IG12" s="235"/>
      <c r="IH12" s="235"/>
      <c r="II12" s="235"/>
      <c r="IJ12" s="235">
        <v>2020</v>
      </c>
      <c r="IK12" s="235"/>
      <c r="IL12" s="235"/>
      <c r="IM12" s="235"/>
      <c r="IN12" s="235"/>
      <c r="IO12" s="235"/>
      <c r="IP12" s="235"/>
      <c r="IQ12" s="235"/>
      <c r="IR12" s="235"/>
      <c r="IS12" s="235"/>
      <c r="IT12" s="235"/>
      <c r="IU12" s="1"/>
      <c r="IV12" s="1"/>
    </row>
    <row r="13" spans="1:256" s="6" customFormat="1" ht="55.5" customHeight="1" x14ac:dyDescent="0.2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15" customHeight="1" x14ac:dyDescent="0.2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15" customHeight="1" x14ac:dyDescent="0.2">
      <c r="A15" s="7"/>
      <c r="B15" s="251" t="s">
        <v>21</v>
      </c>
      <c r="C15" s="252" t="s">
        <v>16</v>
      </c>
      <c r="D15" s="253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15" customHeight="1" x14ac:dyDescent="0.2">
      <c r="A16" s="7"/>
      <c r="B16" s="251"/>
      <c r="C16" s="252"/>
      <c r="D16" s="253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15" customHeight="1" x14ac:dyDescent="0.2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15" customHeight="1" x14ac:dyDescent="0.2">
      <c r="A18" s="8"/>
      <c r="B18" s="10"/>
      <c r="C18" s="56"/>
      <c r="D18" s="245" t="s">
        <v>41</v>
      </c>
      <c r="E18" s="245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5" customHeight="1" x14ac:dyDescent="0.2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15" customHeight="1" x14ac:dyDescent="0.2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15" customHeight="1" x14ac:dyDescent="0.2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">
      <c r="A22" s="11"/>
      <c r="B22" s="74"/>
      <c r="C22" s="75"/>
      <c r="D22" s="243" t="s">
        <v>45</v>
      </c>
      <c r="E22" s="244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25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5" x14ac:dyDescent="0.25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25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2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25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75" x14ac:dyDescent="0.25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75" x14ac:dyDescent="0.25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25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2">
      <c r="HS37" s="37"/>
      <c r="HT37" s="37"/>
    </row>
    <row r="47" spans="4:228" x14ac:dyDescent="0.2">
      <c r="D47" s="38"/>
    </row>
    <row r="49" spans="5:142" x14ac:dyDescent="0.2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2">
      <c r="AD50" s="41"/>
    </row>
    <row r="57" spans="5:142" x14ac:dyDescent="0.2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2"/>
    <row r="81" ht="14.25" customHeight="1" x14ac:dyDescent="0.2"/>
  </sheetData>
  <mergeCells count="31">
    <mergeCell ref="B15:B16"/>
    <mergeCell ref="C15:C16"/>
    <mergeCell ref="D15:D16"/>
    <mergeCell ref="AT12:BE12"/>
    <mergeCell ref="AC12:AG12"/>
    <mergeCell ref="D22:E22"/>
    <mergeCell ref="D18:E18"/>
    <mergeCell ref="N12:U12"/>
    <mergeCell ref="F12:M12"/>
    <mergeCell ref="BF12:BO12"/>
    <mergeCell ref="BP12:CA12"/>
    <mergeCell ref="CL12:CW12"/>
    <mergeCell ref="FP12:GA12"/>
    <mergeCell ref="DJ12:DU12"/>
    <mergeCell ref="EO12:EQ12"/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81"/>
  <sheetViews>
    <sheetView tabSelected="1" view="pageBreakPreview" zoomScale="85" zoomScaleNormal="40" zoomScaleSheetLayoutView="85" workbookViewId="0">
      <pane xSplit="5" ySplit="13" topLeftCell="AF14" activePane="bottomRight" state="frozen"/>
      <selection pane="topRight" activeCell="HL1" sqref="HL1"/>
      <selection pane="bottomLeft" activeCell="A14" sqref="A14"/>
      <selection pane="bottomRight" activeCell="AF1" sqref="AF1:AG1048576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14" width="19.85546875" style="1" hidden="1" customWidth="1"/>
    <col min="15" max="15" width="16.85546875" style="1" hidden="1" customWidth="1"/>
    <col min="16" max="16" width="15.85546875" style="1" hidden="1" customWidth="1"/>
    <col min="17" max="17" width="16.7109375" style="1" hidden="1" customWidth="1"/>
    <col min="18" max="18" width="18.5703125" style="1" hidden="1" customWidth="1"/>
    <col min="19" max="19" width="16" style="1" hidden="1" customWidth="1"/>
    <col min="20" max="20" width="15.5703125" style="1" hidden="1" customWidth="1"/>
    <col min="21" max="21" width="16.5703125" style="1" hidden="1" customWidth="1"/>
    <col min="22" max="23" width="15.140625" style="1" hidden="1" customWidth="1"/>
    <col min="24" max="24" width="13.42578125" style="1" hidden="1" customWidth="1"/>
    <col min="25" max="25" width="16.140625" style="1" hidden="1" customWidth="1"/>
    <col min="26" max="26" width="14.28515625" style="1" hidden="1" customWidth="1"/>
    <col min="27" max="33" width="14.42578125" style="1" hidden="1" customWidth="1"/>
    <col min="34" max="46" width="14.42578125" style="1" customWidth="1"/>
    <col min="47" max="47" width="20" style="1" customWidth="1"/>
    <col min="48" max="16384" width="11.42578125" style="1"/>
  </cols>
  <sheetData>
    <row r="1" spans="1:48" x14ac:dyDescent="0.2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>
        <v>44501</v>
      </c>
      <c r="AO1" s="4">
        <v>44531</v>
      </c>
      <c r="AP1" s="4">
        <v>44562</v>
      </c>
      <c r="AQ1" s="4">
        <v>44593</v>
      </c>
      <c r="AR1" s="4">
        <v>44621</v>
      </c>
      <c r="AS1" s="4">
        <v>44652</v>
      </c>
      <c r="AT1" s="4">
        <v>44682</v>
      </c>
      <c r="AU1" s="4"/>
    </row>
    <row r="4" spans="1:48" ht="31.5" customHeight="1" x14ac:dyDescent="0.35">
      <c r="B4" s="223" t="s">
        <v>44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</row>
    <row r="5" spans="1:48" ht="23.25" customHeight="1" x14ac:dyDescent="0.2">
      <c r="B5" s="222" t="s">
        <v>51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</row>
    <row r="6" spans="1:48" ht="21" x14ac:dyDescent="0.35">
      <c r="B6" s="236" t="s">
        <v>46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</row>
    <row r="7" spans="1:48" ht="15.75" hidden="1" x14ac:dyDescent="0.25">
      <c r="B7" s="46"/>
      <c r="C7" s="46"/>
      <c r="D7" s="46"/>
      <c r="E7" s="46"/>
    </row>
    <row r="8" spans="1:48" ht="15.75" hidden="1" x14ac:dyDescent="0.25">
      <c r="B8" s="46"/>
      <c r="C8" s="46"/>
      <c r="D8" s="46"/>
      <c r="E8" s="46"/>
    </row>
    <row r="9" spans="1:48" ht="15.75" hidden="1" x14ac:dyDescent="0.25">
      <c r="B9" s="46"/>
      <c r="C9" s="46"/>
      <c r="D9" s="46"/>
      <c r="E9" s="46"/>
    </row>
    <row r="10" spans="1:48" ht="15.75" hidden="1" x14ac:dyDescent="0.25">
      <c r="B10" s="46"/>
      <c r="C10" s="46"/>
      <c r="D10" s="46"/>
      <c r="E10" s="46"/>
    </row>
    <row r="11" spans="1:48" ht="21" customHeight="1" x14ac:dyDescent="0.25">
      <c r="D11" s="49"/>
      <c r="E11" s="49"/>
    </row>
    <row r="12" spans="1:48" s="6" customFormat="1" ht="27" customHeight="1" x14ac:dyDescent="0.25">
      <c r="A12" s="1"/>
      <c r="B12" s="5"/>
      <c r="C12" s="5"/>
      <c r="D12" s="224"/>
      <c r="E12" s="225"/>
      <c r="F12" s="235">
        <v>2019</v>
      </c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>
        <v>2020</v>
      </c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56"/>
      <c r="AD12" s="256">
        <v>2021</v>
      </c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8"/>
      <c r="AP12" s="256">
        <v>2022</v>
      </c>
      <c r="AQ12" s="257"/>
      <c r="AR12" s="257"/>
      <c r="AS12" s="257"/>
      <c r="AT12" s="258"/>
      <c r="AU12" s="1"/>
      <c r="AV12" s="1"/>
    </row>
    <row r="13" spans="1:48" s="6" customFormat="1" ht="55.5" customHeight="1" x14ac:dyDescent="0.2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204" t="s">
        <v>26</v>
      </c>
      <c r="AE13" s="204" t="s">
        <v>27</v>
      </c>
      <c r="AF13" s="204" t="s">
        <v>28</v>
      </c>
      <c r="AG13" s="204" t="s">
        <v>29</v>
      </c>
      <c r="AH13" s="204" t="s">
        <v>30</v>
      </c>
      <c r="AI13" s="204" t="s">
        <v>31</v>
      </c>
      <c r="AJ13" s="204" t="s">
        <v>32</v>
      </c>
      <c r="AK13" s="204" t="s">
        <v>33</v>
      </c>
      <c r="AL13" s="204" t="s">
        <v>48</v>
      </c>
      <c r="AM13" s="204" t="s">
        <v>35</v>
      </c>
      <c r="AN13" s="204" t="s">
        <v>36</v>
      </c>
      <c r="AO13" s="204" t="s">
        <v>37</v>
      </c>
      <c r="AP13" s="110" t="s">
        <v>26</v>
      </c>
      <c r="AQ13" s="213" t="s">
        <v>27</v>
      </c>
      <c r="AR13" s="213" t="s">
        <v>28</v>
      </c>
      <c r="AS13" s="213" t="s">
        <v>29</v>
      </c>
      <c r="AT13" s="213" t="s">
        <v>30</v>
      </c>
      <c r="AU13" s="213" t="s">
        <v>52</v>
      </c>
      <c r="AV13" s="1"/>
    </row>
    <row r="14" spans="1:48" s="9" customFormat="1" ht="25.15" customHeight="1" x14ac:dyDescent="0.2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92">
        <v>400</v>
      </c>
      <c r="AH14" s="195">
        <v>197.83870967741936</v>
      </c>
      <c r="AI14" s="196">
        <v>205.66666666666666</v>
      </c>
      <c r="AJ14" s="198">
        <v>140.38709677419354</v>
      </c>
      <c r="AK14" s="200">
        <v>131.41935483870967</v>
      </c>
      <c r="AL14" s="202">
        <v>121</v>
      </c>
      <c r="AM14" s="205">
        <v>119</v>
      </c>
      <c r="AN14" s="208">
        <v>0</v>
      </c>
      <c r="AO14" s="210">
        <v>81</v>
      </c>
      <c r="AP14" s="212">
        <v>196.93548387096774</v>
      </c>
      <c r="AQ14" s="215">
        <v>290</v>
      </c>
      <c r="AR14" s="217">
        <v>245.48387096774192</v>
      </c>
      <c r="AS14" s="219">
        <v>238</v>
      </c>
      <c r="AT14" s="220">
        <v>250.2258064516129</v>
      </c>
      <c r="AU14" s="179">
        <f>+AT14-AS14</f>
        <v>12.225806451612897</v>
      </c>
      <c r="AV14" s="8"/>
    </row>
    <row r="15" spans="1:48" s="9" customFormat="1" ht="25.15" customHeight="1" x14ac:dyDescent="0.2">
      <c r="A15" s="7"/>
      <c r="B15" s="251" t="s">
        <v>21</v>
      </c>
      <c r="C15" s="252" t="s">
        <v>16</v>
      </c>
      <c r="D15" s="253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2">
        <v>42235</v>
      </c>
      <c r="AH15" s="195">
        <v>49816.903225806454</v>
      </c>
      <c r="AI15" s="196">
        <v>52284.433333333334</v>
      </c>
      <c r="AJ15" s="198">
        <v>49724.709677419356</v>
      </c>
      <c r="AK15" s="200">
        <v>54785.258064516129</v>
      </c>
      <c r="AL15" s="202">
        <v>55315</v>
      </c>
      <c r="AM15" s="205">
        <v>52245</v>
      </c>
      <c r="AN15" s="208">
        <v>51317</v>
      </c>
      <c r="AO15" s="210">
        <v>51873</v>
      </c>
      <c r="AP15" s="212">
        <v>51752.774193548386</v>
      </c>
      <c r="AQ15" s="215">
        <v>51828</v>
      </c>
      <c r="AR15" s="217">
        <v>53168.967741935485</v>
      </c>
      <c r="AS15" s="219">
        <v>51569</v>
      </c>
      <c r="AT15" s="220">
        <v>53449.032258064515</v>
      </c>
      <c r="AU15" s="220">
        <f>+AT15-AS15</f>
        <v>1880.0322580645152</v>
      </c>
      <c r="AV15" s="8"/>
    </row>
    <row r="16" spans="1:48" s="9" customFormat="1" ht="25.15" customHeight="1" x14ac:dyDescent="0.2">
      <c r="A16" s="7"/>
      <c r="B16" s="251"/>
      <c r="C16" s="252"/>
      <c r="D16" s="253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2">
        <v>16988</v>
      </c>
      <c r="AH16" s="195">
        <v>27737.419354838708</v>
      </c>
      <c r="AI16" s="196">
        <v>23324.400000000001</v>
      </c>
      <c r="AJ16" s="198">
        <v>28123.064516129034</v>
      </c>
      <c r="AK16" s="200">
        <v>28206.483870967742</v>
      </c>
      <c r="AL16" s="202">
        <v>23786</v>
      </c>
      <c r="AM16" s="205">
        <v>20250</v>
      </c>
      <c r="AN16" s="208">
        <v>19452</v>
      </c>
      <c r="AO16" s="210">
        <v>18215</v>
      </c>
      <c r="AP16" s="212">
        <v>18888.032258064515</v>
      </c>
      <c r="AQ16" s="215">
        <v>18396</v>
      </c>
      <c r="AR16" s="217">
        <v>17351.451612903227</v>
      </c>
      <c r="AS16" s="219">
        <v>18320</v>
      </c>
      <c r="AT16" s="220">
        <v>13453.709677419354</v>
      </c>
      <c r="AU16" s="220">
        <f>+AT16-AS16</f>
        <v>-4866.2903225806458</v>
      </c>
      <c r="AV16" s="8"/>
    </row>
    <row r="17" spans="1:48" s="9" customFormat="1" ht="25.15" customHeight="1" x14ac:dyDescent="0.2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2">
        <v>7922</v>
      </c>
      <c r="AH17" s="195">
        <v>1827.483870967742</v>
      </c>
      <c r="AI17" s="196">
        <v>6083.2</v>
      </c>
      <c r="AJ17" s="198">
        <v>1028.7741935483871</v>
      </c>
      <c r="AK17" s="200">
        <v>380.54838709677421</v>
      </c>
      <c r="AL17" s="202">
        <v>7043</v>
      </c>
      <c r="AM17" s="205">
        <v>11927</v>
      </c>
      <c r="AN17" s="208">
        <v>12888</v>
      </c>
      <c r="AO17" s="210">
        <v>13261</v>
      </c>
      <c r="AP17" s="212">
        <v>14086.58064516129</v>
      </c>
      <c r="AQ17" s="215">
        <v>13689</v>
      </c>
      <c r="AR17" s="217">
        <v>12876.774193548386</v>
      </c>
      <c r="AS17" s="219">
        <v>12892</v>
      </c>
      <c r="AT17" s="220">
        <v>15382.935483870968</v>
      </c>
      <c r="AU17" s="220">
        <f>+AT17-AS17</f>
        <v>2490.9354838709678</v>
      </c>
      <c r="AV17" s="8"/>
    </row>
    <row r="18" spans="1:48" s="9" customFormat="1" ht="25.15" customHeight="1" x14ac:dyDescent="0.2">
      <c r="A18" s="8"/>
      <c r="B18" s="10"/>
      <c r="C18" s="181"/>
      <c r="D18" s="245" t="s">
        <v>41</v>
      </c>
      <c r="E18" s="245"/>
      <c r="F18" s="61">
        <f t="shared" ref="F18:Z18" si="0">SUM(F14:F17)</f>
        <v>92343</v>
      </c>
      <c r="G18" s="61">
        <f t="shared" si="0"/>
        <v>94368</v>
      </c>
      <c r="H18" s="61">
        <f t="shared" si="0"/>
        <v>87666</v>
      </c>
      <c r="I18" s="61">
        <f t="shared" si="0"/>
        <v>74982</v>
      </c>
      <c r="J18" s="61">
        <f t="shared" si="0"/>
        <v>79052.387096774197</v>
      </c>
      <c r="K18" s="61">
        <f t="shared" si="0"/>
        <v>86041.633333333331</v>
      </c>
      <c r="L18" s="61">
        <f t="shared" si="0"/>
        <v>87275.419354838712</v>
      </c>
      <c r="M18" s="61">
        <f t="shared" si="0"/>
        <v>85316.967741935485</v>
      </c>
      <c r="N18" s="61">
        <f t="shared" si="0"/>
        <v>89230.9</v>
      </c>
      <c r="O18" s="61">
        <f t="shared" si="0"/>
        <v>81041</v>
      </c>
      <c r="P18" s="61">
        <f t="shared" si="0"/>
        <v>88007.03333333334</v>
      </c>
      <c r="Q18" s="61">
        <f t="shared" si="0"/>
        <v>84715</v>
      </c>
      <c r="R18" s="61">
        <f t="shared" si="0"/>
        <v>85418</v>
      </c>
      <c r="S18" s="61">
        <f t="shared" si="0"/>
        <v>89264</v>
      </c>
      <c r="T18" s="61">
        <f t="shared" si="0"/>
        <v>71268</v>
      </c>
      <c r="U18" s="61">
        <f t="shared" si="0"/>
        <v>72691</v>
      </c>
      <c r="V18" s="61">
        <f t="shared" si="0"/>
        <v>77927</v>
      </c>
      <c r="W18" s="61">
        <f t="shared" si="0"/>
        <v>83238</v>
      </c>
      <c r="X18" s="61">
        <f t="shared" si="0"/>
        <v>87807</v>
      </c>
      <c r="Y18" s="61">
        <f t="shared" si="0"/>
        <v>87725</v>
      </c>
      <c r="Z18" s="61">
        <f t="shared" si="0"/>
        <v>89907</v>
      </c>
      <c r="AA18" s="61">
        <f t="shared" ref="AA18:AK18" si="1">SUM(AA14:AA17)</f>
        <v>83271</v>
      </c>
      <c r="AB18" s="61">
        <f t="shared" si="1"/>
        <v>89540</v>
      </c>
      <c r="AC18" s="61">
        <f t="shared" si="1"/>
        <v>90087</v>
      </c>
      <c r="AD18" s="61">
        <f t="shared" si="1"/>
        <v>84353</v>
      </c>
      <c r="AE18" s="61">
        <f t="shared" si="1"/>
        <v>84580</v>
      </c>
      <c r="AF18" s="61">
        <f t="shared" si="1"/>
        <v>66171</v>
      </c>
      <c r="AG18" s="61">
        <f t="shared" si="1"/>
        <v>67545</v>
      </c>
      <c r="AH18" s="61">
        <f t="shared" si="1"/>
        <v>79579.645161290318</v>
      </c>
      <c r="AI18" s="61">
        <f t="shared" si="1"/>
        <v>81897.7</v>
      </c>
      <c r="AJ18" s="61">
        <f t="shared" si="1"/>
        <v>79016.935483870984</v>
      </c>
      <c r="AK18" s="61">
        <f t="shared" si="1"/>
        <v>83503.709677419349</v>
      </c>
      <c r="AL18" s="61">
        <f t="shared" ref="AL18:AT18" si="2">SUM(AL14:AL17)</f>
        <v>86265</v>
      </c>
      <c r="AM18" s="61">
        <f t="shared" si="2"/>
        <v>84541</v>
      </c>
      <c r="AN18" s="61">
        <f t="shared" si="2"/>
        <v>83657</v>
      </c>
      <c r="AO18" s="61">
        <f t="shared" si="2"/>
        <v>83430</v>
      </c>
      <c r="AP18" s="61">
        <f t="shared" si="2"/>
        <v>84924.322580645166</v>
      </c>
      <c r="AQ18" s="61">
        <f t="shared" si="2"/>
        <v>84203</v>
      </c>
      <c r="AR18" s="61">
        <f t="shared" si="2"/>
        <v>83642.677419354848</v>
      </c>
      <c r="AS18" s="61">
        <f t="shared" si="2"/>
        <v>83019</v>
      </c>
      <c r="AT18" s="61">
        <f t="shared" si="2"/>
        <v>82535.903225806454</v>
      </c>
      <c r="AU18" s="61">
        <f>SUM(AU14:AU17)</f>
        <v>-483.09677419355012</v>
      </c>
      <c r="AV18" s="8"/>
    </row>
    <row r="19" spans="1:48" s="12" customFormat="1" ht="23.45" customHeight="1" x14ac:dyDescent="0.2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2">
        <v>918</v>
      </c>
      <c r="AH19" s="195">
        <v>814</v>
      </c>
      <c r="AI19" s="196">
        <v>802.13333333333333</v>
      </c>
      <c r="AJ19" s="198">
        <v>644.35483870967744</v>
      </c>
      <c r="AK19" s="200">
        <v>667.83870967741939</v>
      </c>
      <c r="AL19" s="202">
        <v>729</v>
      </c>
      <c r="AM19" s="205">
        <v>719</v>
      </c>
      <c r="AN19" s="208">
        <v>697</v>
      </c>
      <c r="AO19" s="210">
        <v>676</v>
      </c>
      <c r="AP19" s="212">
        <v>790.0322580645161</v>
      </c>
      <c r="AQ19" s="215">
        <v>860</v>
      </c>
      <c r="AR19" s="217">
        <v>880.87096774193549</v>
      </c>
      <c r="AS19" s="219">
        <v>630</v>
      </c>
      <c r="AT19" s="220">
        <v>571.48387096774195</v>
      </c>
      <c r="AU19" s="220">
        <f>+AT19-AS19</f>
        <v>-58.51612903225805</v>
      </c>
      <c r="AV19" s="11"/>
    </row>
    <row r="20" spans="1:48" s="9" customFormat="1" ht="25.15" customHeight="1" x14ac:dyDescent="0.2">
      <c r="A20" s="8"/>
      <c r="B20" s="72"/>
      <c r="C20" s="73"/>
      <c r="D20" s="65" t="s">
        <v>42</v>
      </c>
      <c r="E20" s="65"/>
      <c r="F20" s="67">
        <f t="shared" ref="F20:Z20" si="3">SUM(F19)</f>
        <v>995</v>
      </c>
      <c r="G20" s="67">
        <f t="shared" si="3"/>
        <v>998</v>
      </c>
      <c r="H20" s="67">
        <f t="shared" si="3"/>
        <v>1074</v>
      </c>
      <c r="I20" s="67">
        <f t="shared" si="3"/>
        <v>1122</v>
      </c>
      <c r="J20" s="67">
        <f t="shared" si="3"/>
        <v>580.64516129032256</v>
      </c>
      <c r="K20" s="67">
        <f t="shared" si="3"/>
        <v>942.36666666666667</v>
      </c>
      <c r="L20" s="67">
        <f t="shared" si="3"/>
        <v>874.45161290322585</v>
      </c>
      <c r="M20" s="67">
        <f t="shared" si="3"/>
        <v>935.48387096774195</v>
      </c>
      <c r="N20" s="67">
        <f t="shared" si="3"/>
        <v>1009.1</v>
      </c>
      <c r="O20" s="67">
        <f t="shared" si="3"/>
        <v>984</v>
      </c>
      <c r="P20" s="67">
        <f t="shared" si="3"/>
        <v>964.36666666666667</v>
      </c>
      <c r="Q20" s="67">
        <f t="shared" si="3"/>
        <v>1016</v>
      </c>
      <c r="R20" s="67">
        <f t="shared" si="3"/>
        <v>1013</v>
      </c>
      <c r="S20" s="67">
        <f t="shared" si="3"/>
        <v>1064</v>
      </c>
      <c r="T20" s="67">
        <f t="shared" si="3"/>
        <v>1060</v>
      </c>
      <c r="U20" s="67">
        <f t="shared" si="3"/>
        <v>1116</v>
      </c>
      <c r="V20" s="67">
        <f t="shared" si="3"/>
        <v>1055</v>
      </c>
      <c r="W20" s="67">
        <f t="shared" si="3"/>
        <v>899</v>
      </c>
      <c r="X20" s="67">
        <f t="shared" si="3"/>
        <v>843</v>
      </c>
      <c r="Y20" s="67">
        <f t="shared" si="3"/>
        <v>882</v>
      </c>
      <c r="Z20" s="67">
        <f t="shared" si="3"/>
        <v>935</v>
      </c>
      <c r="AA20" s="67">
        <f t="shared" ref="AA20:AU20" si="4">SUM(AA19)</f>
        <v>881</v>
      </c>
      <c r="AB20" s="67">
        <f t="shared" si="4"/>
        <v>884</v>
      </c>
      <c r="AC20" s="67">
        <f t="shared" si="4"/>
        <v>892</v>
      </c>
      <c r="AD20" s="67">
        <f t="shared" si="4"/>
        <v>785</v>
      </c>
      <c r="AE20" s="67">
        <f t="shared" si="4"/>
        <v>849</v>
      </c>
      <c r="AF20" s="67">
        <f t="shared" si="4"/>
        <v>916</v>
      </c>
      <c r="AG20" s="67">
        <f t="shared" si="4"/>
        <v>918</v>
      </c>
      <c r="AH20" s="67">
        <f t="shared" si="4"/>
        <v>814</v>
      </c>
      <c r="AI20" s="67">
        <f t="shared" si="4"/>
        <v>802.13333333333333</v>
      </c>
      <c r="AJ20" s="67">
        <f t="shared" si="4"/>
        <v>644.35483870967744</v>
      </c>
      <c r="AK20" s="67">
        <f t="shared" ref="AK20:AL20" si="5">SUM(AK19)</f>
        <v>667.83870967741939</v>
      </c>
      <c r="AL20" s="67">
        <f t="shared" si="5"/>
        <v>729</v>
      </c>
      <c r="AM20" s="67">
        <f t="shared" ref="AM20:AP20" si="6">SUM(AM19)</f>
        <v>719</v>
      </c>
      <c r="AN20" s="67">
        <f t="shared" si="6"/>
        <v>697</v>
      </c>
      <c r="AO20" s="67">
        <f t="shared" si="6"/>
        <v>676</v>
      </c>
      <c r="AP20" s="67">
        <f t="shared" si="6"/>
        <v>790.0322580645161</v>
      </c>
      <c r="AQ20" s="67">
        <f t="shared" ref="AQ20:AR20" si="7">SUM(AQ19)</f>
        <v>860</v>
      </c>
      <c r="AR20" s="67">
        <f t="shared" si="7"/>
        <v>880.87096774193549</v>
      </c>
      <c r="AS20" s="67">
        <f t="shared" ref="AS20:AT20" si="8">SUM(AS19)</f>
        <v>630</v>
      </c>
      <c r="AT20" s="67">
        <f t="shared" si="8"/>
        <v>571.48387096774195</v>
      </c>
      <c r="AU20" s="67">
        <f t="shared" si="4"/>
        <v>-58.51612903225805</v>
      </c>
      <c r="AV20" s="8"/>
    </row>
    <row r="21" spans="1:48" s="76" customFormat="1" ht="25.15" customHeight="1" x14ac:dyDescent="0.2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48" s="12" customFormat="1" ht="37.5" customHeight="1" x14ac:dyDescent="0.2">
      <c r="A22" s="11"/>
      <c r="B22" s="74"/>
      <c r="C22" s="75"/>
      <c r="D22" s="243" t="s">
        <v>45</v>
      </c>
      <c r="E22" s="244"/>
      <c r="F22" s="180">
        <f t="shared" ref="F22:Q22" si="9">SUM(F18,F20)</f>
        <v>93338</v>
      </c>
      <c r="G22" s="180">
        <f t="shared" si="9"/>
        <v>95366</v>
      </c>
      <c r="H22" s="180">
        <f t="shared" si="9"/>
        <v>88740</v>
      </c>
      <c r="I22" s="180">
        <f t="shared" si="9"/>
        <v>76104</v>
      </c>
      <c r="J22" s="180">
        <f t="shared" si="9"/>
        <v>79633.032258064515</v>
      </c>
      <c r="K22" s="180">
        <f t="shared" si="9"/>
        <v>86984</v>
      </c>
      <c r="L22" s="180">
        <f t="shared" si="9"/>
        <v>88149.870967741939</v>
      </c>
      <c r="M22" s="180">
        <f t="shared" si="9"/>
        <v>86252.451612903227</v>
      </c>
      <c r="N22" s="180">
        <f t="shared" si="9"/>
        <v>90240</v>
      </c>
      <c r="O22" s="180">
        <f t="shared" si="9"/>
        <v>82025</v>
      </c>
      <c r="P22" s="180">
        <f t="shared" si="9"/>
        <v>88971.400000000009</v>
      </c>
      <c r="Q22" s="180">
        <f t="shared" si="9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10">SUM(X18,X20)</f>
        <v>88650</v>
      </c>
      <c r="Y22" s="180">
        <f t="shared" si="10"/>
        <v>88607</v>
      </c>
      <c r="Z22" s="180">
        <f t="shared" si="10"/>
        <v>90842</v>
      </c>
      <c r="AA22" s="180">
        <f t="shared" si="10"/>
        <v>84152</v>
      </c>
      <c r="AB22" s="180">
        <f t="shared" si="10"/>
        <v>90424</v>
      </c>
      <c r="AC22" s="185">
        <f t="shared" si="10"/>
        <v>90979</v>
      </c>
      <c r="AD22" s="186">
        <f>SUM(AD18,AD20)</f>
        <v>85138</v>
      </c>
      <c r="AE22" s="188">
        <f>SUM(AE18,AE20)+1</f>
        <v>85430</v>
      </c>
      <c r="AF22" s="191">
        <f t="shared" ref="AF22:AJ22" si="11">+AF18+AF20</f>
        <v>67087</v>
      </c>
      <c r="AG22" s="193">
        <f t="shared" si="11"/>
        <v>68463</v>
      </c>
      <c r="AH22" s="194">
        <f t="shared" si="11"/>
        <v>80393.645161290318</v>
      </c>
      <c r="AI22" s="197">
        <f t="shared" si="11"/>
        <v>82699.833333333328</v>
      </c>
      <c r="AJ22" s="199">
        <f t="shared" si="11"/>
        <v>79661.290322580666</v>
      </c>
      <c r="AK22" s="201">
        <f t="shared" ref="AK22" si="12">+AK18+AK20</f>
        <v>84171.548387096773</v>
      </c>
      <c r="AL22" s="203">
        <f t="shared" ref="AL22:AU22" si="13">+AL18+AL20</f>
        <v>86994</v>
      </c>
      <c r="AM22" s="206">
        <f t="shared" si="13"/>
        <v>85260</v>
      </c>
      <c r="AN22" s="207">
        <f t="shared" si="13"/>
        <v>84354</v>
      </c>
      <c r="AO22" s="209">
        <f t="shared" si="13"/>
        <v>84106</v>
      </c>
      <c r="AP22" s="211">
        <f t="shared" si="13"/>
        <v>85714.354838709682</v>
      </c>
      <c r="AQ22" s="214">
        <f t="shared" ref="AQ22:AR22" si="14">+AQ18+AQ20</f>
        <v>85063</v>
      </c>
      <c r="AR22" s="216">
        <f t="shared" si="14"/>
        <v>84523.548387096787</v>
      </c>
      <c r="AS22" s="218">
        <f t="shared" ref="AS22:AT22" si="15">+AS18+AS20</f>
        <v>83649</v>
      </c>
      <c r="AT22" s="221">
        <f t="shared" si="15"/>
        <v>83107.387096774197</v>
      </c>
      <c r="AU22" s="180">
        <f t="shared" si="13"/>
        <v>-541.61290322580817</v>
      </c>
      <c r="AV22" s="11"/>
    </row>
    <row r="23" spans="1:48" s="11" customFormat="1" ht="21" customHeight="1" x14ac:dyDescent="0.2">
      <c r="A23" s="68"/>
      <c r="B23" s="68"/>
      <c r="C23" s="68"/>
      <c r="D23" s="104"/>
      <c r="E23" s="104"/>
    </row>
    <row r="24" spans="1:48" ht="15" x14ac:dyDescent="0.25">
      <c r="B24" s="15"/>
      <c r="D24" s="19"/>
      <c r="E24" s="16"/>
      <c r="F24" s="3"/>
      <c r="H24" s="3"/>
      <c r="N24" s="3"/>
      <c r="AN24" s="3"/>
      <c r="AO24" s="3"/>
      <c r="AP24" s="3"/>
      <c r="AQ24" s="3"/>
      <c r="AR24" s="3"/>
      <c r="AS24" s="3"/>
      <c r="AT24" s="3"/>
    </row>
    <row r="25" spans="1:48" ht="14.25" customHeight="1" x14ac:dyDescent="0.2">
      <c r="B25" s="69"/>
      <c r="C25" s="69"/>
      <c r="D25" s="69"/>
      <c r="E25" s="69"/>
    </row>
    <row r="26" spans="1:48" ht="18.600000000000001" customHeight="1" x14ac:dyDescent="0.2">
      <c r="B26" s="69"/>
      <c r="C26" s="69"/>
      <c r="D26" s="69"/>
      <c r="E26" s="69"/>
      <c r="F26" s="3"/>
      <c r="G26" s="3"/>
    </row>
    <row r="27" spans="1:48" ht="15" customHeight="1" x14ac:dyDescent="0.25">
      <c r="B27" s="20"/>
      <c r="C27" s="20"/>
      <c r="D27" s="20"/>
      <c r="E27" s="21"/>
    </row>
    <row r="28" spans="1:48" x14ac:dyDescent="0.2">
      <c r="B28" s="25"/>
    </row>
    <row r="29" spans="1:48" x14ac:dyDescent="0.2">
      <c r="B29" s="25"/>
    </row>
    <row r="30" spans="1:48" ht="18" customHeight="1" x14ac:dyDescent="0.2"/>
    <row r="47" spans="4:4" x14ac:dyDescent="0.2">
      <c r="D47" s="38"/>
    </row>
    <row r="49" spans="5:5" x14ac:dyDescent="0.2">
      <c r="E49" s="4"/>
    </row>
    <row r="80" ht="8.25" customHeight="1" x14ac:dyDescent="0.2"/>
    <row r="81" ht="14.25" customHeight="1" x14ac:dyDescent="0.2"/>
  </sheetData>
  <mergeCells count="13">
    <mergeCell ref="B5:AU5"/>
    <mergeCell ref="B4:AU4"/>
    <mergeCell ref="D22:E22"/>
    <mergeCell ref="F12:Q12"/>
    <mergeCell ref="B15:B16"/>
    <mergeCell ref="C15:C16"/>
    <mergeCell ref="D15:D16"/>
    <mergeCell ref="B6:AU6"/>
    <mergeCell ref="D12:E12"/>
    <mergeCell ref="R12:AC12"/>
    <mergeCell ref="D18:E18"/>
    <mergeCell ref="AD12:AO12"/>
    <mergeCell ref="AP12:AT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21-22</vt:lpstr>
      <vt:lpstr>'LÍQUIDOS DE GAS NATURAL'!Área_de_impresión</vt:lpstr>
      <vt:lpstr>'LÍQUIDOS DE GAS NATURAL 21-22'!Área_de_impresión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2022-04-18T21:20:21Z</cp:lastPrinted>
  <dcterms:created xsi:type="dcterms:W3CDTF">1997-07-01T22:48:52Z</dcterms:created>
  <dcterms:modified xsi:type="dcterms:W3CDTF">2022-06-10T20:46:30Z</dcterms:modified>
</cp:coreProperties>
</file>